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filterPrivacy="1" autoCompressPictures="0"/>
  <bookViews>
    <workbookView xWindow="0" yWindow="0" windowWidth="13420" windowHeight="13980"/>
  </bookViews>
  <sheets>
    <sheet name="Student Org Budget" sheetId="1" r:id="rId1"/>
  </sheets>
  <definedNames>
    <definedName name="FY">'Student Org Budget'!$G$1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G38" i="1"/>
  <c r="G26" i="1"/>
  <c r="G27" i="1"/>
  <c r="G28" i="1"/>
  <c r="G29" i="1"/>
  <c r="G30" i="1"/>
  <c r="G31" i="1"/>
  <c r="G32" i="1"/>
  <c r="G33" i="1"/>
  <c r="G34" i="1"/>
  <c r="G35" i="1"/>
  <c r="G37" i="1"/>
  <c r="G39" i="1"/>
  <c r="G11" i="1"/>
  <c r="G12" i="1"/>
  <c r="G13" i="1"/>
  <c r="G14" i="1"/>
  <c r="F30" i="1"/>
  <c r="G15" i="1"/>
  <c r="G40" i="1"/>
  <c r="G24" i="1"/>
  <c r="G9" i="1"/>
  <c r="F26" i="1"/>
  <c r="F27" i="1"/>
  <c r="F28" i="1"/>
  <c r="F29" i="1"/>
  <c r="F31" i="1"/>
  <c r="F32" i="1"/>
  <c r="F33" i="1"/>
  <c r="F34" i="1"/>
  <c r="F35" i="1"/>
  <c r="F37" i="1"/>
  <c r="F39" i="1"/>
  <c r="D40" i="1"/>
  <c r="E40" i="1"/>
  <c r="C40" i="1"/>
  <c r="F24" i="1"/>
  <c r="E24" i="1"/>
  <c r="D24" i="1"/>
  <c r="C24" i="1"/>
  <c r="F11" i="1"/>
  <c r="F12" i="1"/>
  <c r="F13" i="1"/>
  <c r="F14" i="1"/>
  <c r="D15" i="1"/>
  <c r="E15" i="1"/>
  <c r="C15" i="1"/>
  <c r="F9" i="1"/>
  <c r="E9" i="1"/>
  <c r="F40" i="1"/>
  <c r="F15" i="1"/>
  <c r="D9" i="1"/>
  <c r="C9" i="1"/>
</calcChain>
</file>

<file path=xl/sharedStrings.xml><?xml version="1.0" encoding="utf-8"?>
<sst xmlns="http://schemas.openxmlformats.org/spreadsheetml/2006/main" count="36" uniqueCount="29">
  <si>
    <t>Miscellaneous</t>
  </si>
  <si>
    <t>Donations</t>
  </si>
  <si>
    <t>FISCAL YEAR</t>
  </si>
  <si>
    <t>PRIOR YEAR</t>
  </si>
  <si>
    <t>PROPOSED</t>
  </si>
  <si>
    <t>ACTUAL</t>
  </si>
  <si>
    <t>+/- PRIOR YEAR</t>
  </si>
  <si>
    <t>REVENUE</t>
  </si>
  <si>
    <t>EXPENSES</t>
  </si>
  <si>
    <t>TOTALS</t>
  </si>
  <si>
    <t>VARIANCE</t>
  </si>
  <si>
    <t>Dues</t>
  </si>
  <si>
    <t>Student Organization Budget</t>
  </si>
  <si>
    <t>Student Fees (if applicable)</t>
  </si>
  <si>
    <t>Student Org Name:</t>
  </si>
  <si>
    <t>August Events</t>
  </si>
  <si>
    <t>September Events</t>
  </si>
  <si>
    <t>October Events</t>
  </si>
  <si>
    <t>November Events</t>
  </si>
  <si>
    <t>December Events</t>
  </si>
  <si>
    <t>January Event</t>
  </si>
  <si>
    <t>February Events</t>
  </si>
  <si>
    <t>March Events</t>
  </si>
  <si>
    <t>April Events</t>
  </si>
  <si>
    <t>May Events</t>
  </si>
  <si>
    <t>Student Travel</t>
  </si>
  <si>
    <t>Misc/Other</t>
  </si>
  <si>
    <t>Gold Humanism Honor Society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</si>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</sst>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0_);\(0.00\)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b/>
      <sz val="19"/>
      <color theme="9" tint="-0.499984740745262"/>
      <name val="Calibri"/>
      <family val="2"/>
      <scheme val="maj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16"/>
      <color theme="3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32">
    <xf numFmtId="0" fontId="0" fillId="0" borderId="0" xfId="0"/>
    <xf numFmtId="0" fontId="0" fillId="0" borderId="0" xfId="0"/>
    <xf numFmtId="0" fontId="2" fillId="0" borderId="0" xfId="2" applyAlignment="1"/>
    <xf numFmtId="0" fontId="0" fillId="0" borderId="0" xfId="0" applyAlignment="1">
      <alignment horizontal="left" vertical="center" indent="1"/>
    </xf>
    <xf numFmtId="39" fontId="0" fillId="0" borderId="0" xfId="0" applyNumberFormat="1" applyAlignment="1">
      <alignment vertical="center"/>
    </xf>
    <xf numFmtId="39" fontId="0" fillId="0" borderId="0" xfId="1" applyNumberFormat="1" applyFont="1" applyAlignment="1">
      <alignment horizontal="right" vertical="center" indent="1"/>
    </xf>
    <xf numFmtId="0" fontId="4" fillId="0" borderId="0" xfId="4" applyFill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horizontal="right" vertical="center" indent="1"/>
    </xf>
    <xf numFmtId="0" fontId="0" fillId="0" borderId="0" xfId="0" applyFill="1"/>
    <xf numFmtId="0" fontId="0" fillId="0" borderId="0" xfId="0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3" fillId="0" borderId="0" xfId="6" applyFill="1">
      <alignment horizontal="right"/>
    </xf>
    <xf numFmtId="0" fontId="3" fillId="0" borderId="0" xfId="6" applyFill="1" applyAlignment="1">
      <alignment horizontal="right" indent="1"/>
    </xf>
    <xf numFmtId="0" fontId="7" fillId="0" borderId="0" xfId="5" applyFont="1" applyAlignment="1">
      <alignment horizontal="left"/>
    </xf>
    <xf numFmtId="0" fontId="8" fillId="0" borderId="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right" vertical="top"/>
    </xf>
    <xf numFmtId="0" fontId="8" fillId="0" borderId="0" xfId="0" quotePrefix="1" applyFont="1" applyFill="1" applyBorder="1" applyAlignment="1">
      <alignment horizontal="right" vertical="top" indent="1"/>
    </xf>
    <xf numFmtId="164" fontId="9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top" indent="1"/>
    </xf>
    <xf numFmtId="0" fontId="10" fillId="0" borderId="0" xfId="0" applyFont="1" applyFill="1" applyBorder="1" applyAlignment="1">
      <alignment horizontal="left" vertical="center" indent="1"/>
    </xf>
    <xf numFmtId="7" fontId="10" fillId="0" borderId="0" xfId="0" applyNumberFormat="1" applyFont="1" applyFill="1" applyBorder="1" applyAlignment="1">
      <alignment vertical="center"/>
    </xf>
    <xf numFmtId="7" fontId="10" fillId="0" borderId="0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left" vertical="center" indent="1"/>
    </xf>
    <xf numFmtId="7" fontId="10" fillId="0" borderId="0" xfId="0" applyNumberFormat="1" applyFont="1" applyAlignment="1">
      <alignment vertical="center"/>
    </xf>
    <xf numFmtId="7" fontId="10" fillId="0" borderId="0" xfId="0" applyNumberFormat="1" applyFont="1" applyAlignment="1">
      <alignment horizontal="right" vertical="center" indent="1"/>
    </xf>
    <xf numFmtId="0" fontId="11" fillId="0" borderId="0" xfId="2" applyFont="1" applyAlignment="1"/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7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ercent" xfId="1" builtinId="5"/>
    <cellStyle name="Title" xfId="2" builtinId="1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79998168889431442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79998168889431442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79998168889431442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79998168889431442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79998168889431442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7999816888943144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79998168889431442"/>
        <name val="Calibri"/>
        <scheme val="minor"/>
      </font>
      <numFmt numFmtId="11" formatCode="&quot;$&quot;#,##0.00_);\(&quot;$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79998168889431442"/>
        <name val="Calibri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79998168889431442"/>
        <name val="Calibri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79998168889431442"/>
        <name val="Calibri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79998168889431442"/>
        <name val="Calibri"/>
        <scheme val="minor"/>
      </font>
      <numFmt numFmtId="11" formatCode="&quot;$&quot;#,##0.00_);\(&quot;$&quot;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79998168889431442"/>
        <name val="Calibri"/>
        <scheme val="minor"/>
      </font>
      <alignment horizontal="left" vertical="center" textRotation="0" wrapText="0" indent="1" justifyLastLine="0" shrinkToFit="0" readingOrder="0"/>
    </dxf>
    <dxf>
      <font>
        <color theme="3"/>
      </font>
      <numFmt numFmtId="7" formatCode="#,##0.00_);\(#,##0.00\)"/>
      <alignment horizontal="right" vertical="center" textRotation="0" wrapText="0" indent="1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79998168889431442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3" tint="0.79998168889431442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9" tint="-0.249977111117893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28"/>
      <tableStyleElement type="headerRow" dxfId="27"/>
      <tableStyleElement type="totalRow" dxfId="26"/>
      <tableStyleElement type="firstColumn" dxfId="25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RevenueTable[[#Headers],[REVENUE]]</c:f>
          <c:strCache>
            <c:ptCount val="1"/>
            <c:pt idx="0">
              <c:v>REVENUE</c:v>
            </c:pt>
          </c:strCache>
        </c:strRef>
      </c:tx>
      <c:layout>
        <c:manualLayout>
          <c:xMode val="edge"/>
          <c:yMode val="edge"/>
          <c:x val="0.0204784529187298"/>
          <c:y val="0.0443215913800249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281700394433198"/>
          <c:y val="0.473193535018649"/>
          <c:w val="0.927403436272594"/>
          <c:h val="0.2272188722725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'Student Org Budget'!$C$9:$C$10</c:f>
              <c:strCache>
                <c:ptCount val="1"/>
                <c:pt idx="0">
                  <c:v>FY 2012 PRIOR YEAR</c:v>
                </c:pt>
              </c:strCache>
            </c:strRef>
          </c:tx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'Student Org Budget'!$C$15</c:f>
              <c:numCache>
                <c:formatCode>"$"#,##0.00_);\("$"#,##0.00\)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'Student Org Budget'!$D$9:$D$10</c:f>
              <c:strCache>
                <c:ptCount val="1"/>
                <c:pt idx="0">
                  <c:v>FY 2013 PROPOSED</c:v>
                </c:pt>
              </c:strCache>
            </c:strRef>
          </c:tx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'Student Org Budget'!$D$15</c:f>
              <c:numCache>
                <c:formatCode>"$"#,##0.00_);\("$"#,##0.00\)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'Student Org Budget'!$E$9:$E$10</c:f>
              <c:strCache>
                <c:ptCount val="1"/>
                <c:pt idx="0">
                  <c:v>FY 2013 ACTUAL</c:v>
                </c:pt>
              </c:strCache>
            </c:strRef>
          </c:tx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'Student Org Budget'!$E$15</c:f>
              <c:numCache>
                <c:formatCode>"$"#,##0.00_);\("$"#,##0.00\)</c:formatCode>
                <c:ptCount val="1"/>
                <c:pt idx="0">
                  <c:v>2669.89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2112157320"/>
        <c:axId val="2112160376"/>
      </c:barChart>
      <c:catAx>
        <c:axId val="211215732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2112160376"/>
        <c:crosses val="autoZero"/>
        <c:auto val="1"/>
        <c:lblAlgn val="ctr"/>
        <c:lblOffset val="100"/>
        <c:noMultiLvlLbl val="0"/>
      </c:catAx>
      <c:valAx>
        <c:axId val="2112160376"/>
        <c:scaling>
          <c:orientation val="minMax"/>
        </c:scaling>
        <c:delete val="0"/>
        <c:axPos val="b"/>
        <c:majorGridlines/>
        <c:numFmt formatCode="&quot;$&quot;#,##0" sourceLinked="0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1121573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0166115046118165"/>
                <c:y val="0.855251277800801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In Thousands</a:t>
                  </a:r>
                </a:p>
              </c:rich>
            </c:tx>
          </c:dispUnitsLbl>
        </c:dispUnits>
      </c:valAx>
    </c:plotArea>
    <c:legend>
      <c:legendPos val="t"/>
      <c:layout>
        <c:manualLayout>
          <c:xMode val="edge"/>
          <c:yMode val="edge"/>
          <c:x val="0.000247947729938013"/>
          <c:y val="0.264857092835709"/>
          <c:w val="0.525190121030516"/>
          <c:h val="0.143884514435696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ExpenseTable[[#Headers],[EXPENSES]]</c:f>
          <c:strCache>
            <c:ptCount val="1"/>
            <c:pt idx="0">
              <c:v>EXPENSES</c:v>
            </c:pt>
          </c:strCache>
        </c:strRef>
      </c:tx>
      <c:layout>
        <c:manualLayout>
          <c:xMode val="edge"/>
          <c:yMode val="edge"/>
          <c:x val="0.0204784529187298"/>
          <c:y val="0.0443215913800249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281700394433198"/>
          <c:y val="0.473193535018649"/>
          <c:w val="0.927403436272594"/>
          <c:h val="0.2272188722725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'Student Org Budget'!$C$24:$C$25</c:f>
              <c:strCache>
                <c:ptCount val="1"/>
                <c:pt idx="0">
                  <c:v>FY 2012 PRIOR YEAR</c:v>
                </c:pt>
              </c:strCache>
            </c:strRef>
          </c:tx>
          <c:invertIfNegative val="0"/>
          <c:val>
            <c:numRef>
              <c:f>'Student Org Budget'!$C$40</c:f>
              <c:numCache>
                <c:formatCode>"$"#,##0.00_);\("$"#,##0.00\)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'Student Org Budget'!$D$24:$D$25</c:f>
              <c:strCache>
                <c:ptCount val="1"/>
                <c:pt idx="0">
                  <c:v>FY 2013 PROPOSED</c:v>
                </c:pt>
              </c:strCache>
            </c:strRef>
          </c:tx>
          <c:invertIfNegative val="0"/>
          <c:val>
            <c:numRef>
              <c:f>'Student Org Budget'!$D$40</c:f>
              <c:numCache>
                <c:formatCode>"$"#,##0.00_);\("$"#,##0.00\)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'Student Org Budget'!$E$24:$E$25</c:f>
              <c:strCache>
                <c:ptCount val="1"/>
                <c:pt idx="0">
                  <c:v>FY 2013 ACTUAL</c:v>
                </c:pt>
              </c:strCache>
            </c:strRef>
          </c:tx>
          <c:invertIfNegative val="0"/>
          <c:val>
            <c:numRef>
              <c:f>'Student Org Budget'!$E$40</c:f>
              <c:numCache>
                <c:formatCode>"$"#,##0.00_);\("$"#,##0.00\)</c:formatCode>
                <c:ptCount val="1"/>
                <c:pt idx="0">
                  <c:v>1465.0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2111255976"/>
        <c:axId val="2111259032"/>
      </c:barChart>
      <c:catAx>
        <c:axId val="211125597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2111259032"/>
        <c:crosses val="autoZero"/>
        <c:auto val="1"/>
        <c:lblAlgn val="ctr"/>
        <c:lblOffset val="100"/>
        <c:noMultiLvlLbl val="0"/>
      </c:catAx>
      <c:valAx>
        <c:axId val="2111259032"/>
        <c:scaling>
          <c:orientation val="minMax"/>
        </c:scaling>
        <c:delete val="0"/>
        <c:axPos val="b"/>
        <c:majorGridlines/>
        <c:numFmt formatCode="&quot;$&quot;#,##0" sourceLinked="0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1112559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0166115046118165"/>
                <c:y val="0.855251277800801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In Thousands</a:t>
                  </a:r>
                </a:p>
              </c:rich>
            </c:tx>
          </c:dispUnitsLbl>
        </c:dispUnits>
      </c:valAx>
    </c:plotArea>
    <c:legend>
      <c:legendPos val="t"/>
      <c:layout>
        <c:manualLayout>
          <c:xMode val="edge"/>
          <c:yMode val="edge"/>
          <c:x val="0.000247947729938013"/>
          <c:y val="0.264857092835709"/>
          <c:w val="0.525190121030516"/>
          <c:h val="0.143884514435696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64389</xdr:colOff>
      <xdr:row>2</xdr:row>
      <xdr:rowOff>85725</xdr:rowOff>
    </xdr:from>
    <xdr:to>
      <xdr:col>7</xdr:col>
      <xdr:colOff>85725</xdr:colOff>
      <xdr:row>8</xdr:row>
      <xdr:rowOff>66675</xdr:rowOff>
    </xdr:to>
    <xdr:graphicFrame macro="">
      <xdr:nvGraphicFramePr>
        <xdr:cNvPr id="3" name="Revenue" descr="Bar chart comparing Prior, Proposed and Actual revenue for the fiscal year." title="Re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17</xdr:row>
      <xdr:rowOff>38100</xdr:rowOff>
    </xdr:from>
    <xdr:to>
      <xdr:col>7</xdr:col>
      <xdr:colOff>95250</xdr:colOff>
      <xdr:row>23</xdr:row>
      <xdr:rowOff>19050</xdr:rowOff>
    </xdr:to>
    <xdr:graphicFrame macro="">
      <xdr:nvGraphicFramePr>
        <xdr:cNvPr id="7" name="Revenue" descr="Bar chart comparing Prior, Proposed and Actual revenue for the fiscal year." title="Revenu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RevenueTable" displayName="RevenueTable" ref="B10:G15" totalsRowCount="1" headerRowDxfId="23" dataDxfId="22" totalsRowDxfId="21">
  <tableColumns count="6">
    <tableColumn id="1" name="REVENUE" totalsRowLabel="TOTALS" totalsRowDxfId="5"/>
    <tableColumn id="2" name="PRIOR YEAR" totalsRowFunction="sum" totalsRowDxfId="4"/>
    <tableColumn id="3" name="PROPOSED" totalsRowFunction="sum" totalsRowDxfId="3"/>
    <tableColumn id="4" name="ACTUAL" totalsRowFunction="sum" totalsRowDxfId="2"/>
    <tableColumn id="5" name="VARIANCE" totalsRowFunction="sum" totalsRowDxfId="1">
      <calculatedColumnFormula>RevenueTable[[#This Row],[ACTUAL]]-RevenueTable[[#This Row],[PROPOSED]]</calculatedColumnFormula>
    </tableColumn>
    <tableColumn id="6" name="+/- PRIOR YEAR" totalsRowFunction="min" totalsRowDxfId="0">
      <calculatedColumnFormula>RevenueTable[[#This Row],[ACTUAL]]-RevenueTable[[#This Row],[PRIOR YEAR]]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revenue and totals for the prior, proposed, actual fiscal year along with the variance and difference between prior year and actual budget amounts. "/>
    </ext>
  </extLst>
</table>
</file>

<file path=xl/tables/table2.xml><?xml version="1.0" encoding="utf-8"?>
<table xmlns="http://schemas.openxmlformats.org/spreadsheetml/2006/main" id="2" name="ExpenseTable" displayName="ExpenseTable" ref="B25:G40" totalsRowCount="1" headerRowDxfId="20" dataDxfId="19" totalsRowDxfId="18">
  <tableColumns count="6">
    <tableColumn id="1" name="EXPENSES" totalsRowLabel="TOTALS" dataDxfId="17" totalsRowDxfId="11"/>
    <tableColumn id="2" name="PRIOR YEAR" totalsRowFunction="sum" dataDxfId="16" totalsRowDxfId="10"/>
    <tableColumn id="3" name="PROPOSED" totalsRowFunction="sum" dataDxfId="15" totalsRowDxfId="9"/>
    <tableColumn id="4" name="ACTUAL" totalsRowFunction="sum" dataDxfId="14" totalsRowDxfId="8"/>
    <tableColumn id="5" name="VARIANCE" totalsRowFunction="sum" dataDxfId="13" totalsRowDxfId="7">
      <calculatedColumnFormula>ExpenseTable[[#This Row],[ACTUAL]]-ExpenseTable[[#This Row],[PROPOSED]]</calculatedColumnFormula>
    </tableColumn>
    <tableColumn id="6" name="+/- PRIOR YEAR" totalsRowFunction="sum" dataDxfId="12" totalsRowDxfId="6" dataCellStyle="Percent">
      <calculatedColumnFormula>ExpenseTable[[#This Row],[ACTUAL]]-ExpenseTable[[#This Row],[PRIOR YEAR]]</calculatedColumnFormula>
    </tableColumn>
  </tableColumns>
  <tableStyleInfo name="Non-Profit Budge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1" Type="http://schemas.openxmlformats.org/officeDocument/2006/relationships/drawing" Target="../drawings/drawing1.xml"/><Relationship Id="rId2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autoPageBreaks="0" fitToPage="1"/>
  </sheetPr>
  <dimension ref="B1:J40"/>
  <sheetViews>
    <sheetView showGridLines="0" tabSelected="1" topLeftCell="A13" zoomScale="70" zoomScaleNormal="70" zoomScalePageLayoutView="70" workbookViewId="0">
      <selection activeCell="E13" sqref="E13"/>
    </sheetView>
  </sheetViews>
  <sheetFormatPr baseColWidth="10" defaultColWidth="8.83203125" defaultRowHeight="24" customHeight="1" x14ac:dyDescent="0"/>
  <cols>
    <col min="1" max="1" width="2.83203125" customWidth="1"/>
    <col min="2" max="2" width="38.6640625" customWidth="1"/>
    <col min="3" max="7" width="18.83203125" customWidth="1"/>
    <col min="8" max="8" width="2.83203125" customWidth="1"/>
  </cols>
  <sheetData>
    <row r="1" spans="2:10" ht="58.5" customHeight="1">
      <c r="B1" s="2" t="s">
        <v>12</v>
      </c>
      <c r="F1" s="6" t="s">
        <v>2</v>
      </c>
      <c r="G1" s="16">
        <v>2013</v>
      </c>
    </row>
    <row r="2" spans="2:10" s="1" customFormat="1" ht="24" customHeight="1">
      <c r="B2" s="28" t="s">
        <v>14</v>
      </c>
      <c r="C2" s="31" t="s">
        <v>27</v>
      </c>
      <c r="D2" s="31"/>
      <c r="E2" s="31"/>
      <c r="F2" s="31"/>
      <c r="G2" s="31"/>
    </row>
    <row r="3" spans="2:10" s="1" customFormat="1" ht="24" customHeight="1"/>
    <row r="4" spans="2:10" s="1" customFormat="1" ht="24" customHeight="1"/>
    <row r="5" spans="2:10" s="1" customFormat="1" ht="24" customHeight="1"/>
    <row r="6" spans="2:10" s="1" customFormat="1" ht="24" customHeight="1"/>
    <row r="7" spans="2:10" s="1" customFormat="1" ht="24" customHeight="1"/>
    <row r="8" spans="2:10" s="1" customFormat="1" ht="24" customHeight="1"/>
    <row r="9" spans="2:10" ht="24" customHeight="1">
      <c r="B9" s="10"/>
      <c r="C9" s="14" t="str">
        <f>CONCATENATE("FY ",FY-1)</f>
        <v>FY 2012</v>
      </c>
      <c r="D9" s="14" t="str">
        <f>CONCATENATE("FY ",FY)</f>
        <v>FY 2013</v>
      </c>
      <c r="E9" s="14" t="str">
        <f>CONCATENATE("FY ",FY)</f>
        <v>FY 2013</v>
      </c>
      <c r="F9" s="14" t="str">
        <f>CONCATENATE("FY ",FY)</f>
        <v>FY 2013</v>
      </c>
      <c r="G9" s="15" t="str">
        <f>CONCATENATE("FY ",FY)</f>
        <v>FY 2013</v>
      </c>
    </row>
    <row r="10" spans="2:10" ht="24" customHeight="1">
      <c r="B10" s="17" t="s">
        <v>7</v>
      </c>
      <c r="C10" s="18" t="s">
        <v>3</v>
      </c>
      <c r="D10" s="18" t="s">
        <v>4</v>
      </c>
      <c r="E10" s="18" t="s">
        <v>5</v>
      </c>
      <c r="F10" s="18" t="s">
        <v>10</v>
      </c>
      <c r="G10" s="19" t="s">
        <v>6</v>
      </c>
    </row>
    <row r="11" spans="2:10" ht="24" customHeight="1">
      <c r="B11" s="7" t="s">
        <v>13</v>
      </c>
      <c r="C11" s="8"/>
      <c r="D11" s="8"/>
      <c r="E11" s="8"/>
      <c r="F11" s="20">
        <f>RevenueTable[[#This Row],[ACTUAL]]-RevenueTable[[#This Row],[PROPOSED]]</f>
        <v>0</v>
      </c>
      <c r="G11" s="9">
        <f>RevenueTable[[#This Row],[ACTUAL]]-RevenueTable[[#This Row],[PRIOR YEAR]]</f>
        <v>0</v>
      </c>
    </row>
    <row r="12" spans="2:10" ht="24" customHeight="1">
      <c r="B12" s="7" t="s">
        <v>11</v>
      </c>
      <c r="C12" s="8"/>
      <c r="D12" s="8"/>
      <c r="E12" s="8">
        <v>2669.89</v>
      </c>
      <c r="F12" s="8">
        <f>RevenueTable[[#This Row],[ACTUAL]]-RevenueTable[[#This Row],[PROPOSED]]</f>
        <v>2669.89</v>
      </c>
      <c r="G12" s="9">
        <f>RevenueTable[[#This Row],[ACTUAL]]-RevenueTable[[#This Row],[PRIOR YEAR]]</f>
        <v>2669.89</v>
      </c>
      <c r="J12" t="s">
        <v>28</v>
      </c>
    </row>
    <row r="13" spans="2:10" ht="24" customHeight="1">
      <c r="B13" s="7" t="s">
        <v>1</v>
      </c>
      <c r="C13" s="8"/>
      <c r="D13" s="8"/>
      <c r="E13" s="8"/>
      <c r="F13" s="20">
        <f>RevenueTable[[#This Row],[ACTUAL]]-RevenueTable[[#This Row],[PROPOSED]]</f>
        <v>0</v>
      </c>
      <c r="G13" s="9">
        <f>RevenueTable[[#This Row],[ACTUAL]]-RevenueTable[[#This Row],[PRIOR YEAR]]</f>
        <v>0</v>
      </c>
    </row>
    <row r="14" spans="2:10" ht="24" customHeight="1">
      <c r="B14" s="7" t="s">
        <v>0</v>
      </c>
      <c r="C14" s="8"/>
      <c r="D14" s="8"/>
      <c r="E14" s="8"/>
      <c r="F14" s="8">
        <f>RevenueTable[[#This Row],[ACTUAL]]-RevenueTable[[#This Row],[PROPOSED]]</f>
        <v>0</v>
      </c>
      <c r="G14" s="9">
        <f>RevenueTable[[#This Row],[ACTUAL]]-RevenueTable[[#This Row],[PRIOR YEAR]]</f>
        <v>0</v>
      </c>
    </row>
    <row r="15" spans="2:10" ht="24" customHeight="1">
      <c r="B15" s="22" t="s">
        <v>9</v>
      </c>
      <c r="C15" s="23">
        <f>SUBTOTAL(109,RevenueTable[PRIOR YEAR])</f>
        <v>0</v>
      </c>
      <c r="D15" s="23">
        <f>SUBTOTAL(109,RevenueTable[PROPOSED])</f>
        <v>0</v>
      </c>
      <c r="E15" s="23">
        <f>SUBTOTAL(109,RevenueTable[ACTUAL])</f>
        <v>2669.89</v>
      </c>
      <c r="F15" s="23">
        <f>SUBTOTAL(109,RevenueTable[VARIANCE])</f>
        <v>2669.89</v>
      </c>
      <c r="G15" s="24">
        <f>SUBTOTAL(105,RevenueTable[+/- PRIOR YEAR])</f>
        <v>0</v>
      </c>
    </row>
    <row r="16" spans="2:10" s="10" customFormat="1" ht="24" customHeight="1">
      <c r="B16" s="30"/>
      <c r="C16" s="30"/>
      <c r="D16" s="30"/>
      <c r="E16" s="30"/>
      <c r="F16" s="30"/>
      <c r="G16" s="30"/>
    </row>
    <row r="17" spans="2:7" s="10" customFormat="1" ht="24" customHeight="1">
      <c r="B17" s="11"/>
      <c r="C17" s="12"/>
      <c r="D17" s="12"/>
      <c r="E17" s="12"/>
      <c r="F17" s="12"/>
      <c r="G17" s="13"/>
    </row>
    <row r="18" spans="2:7" s="10" customFormat="1" ht="24" customHeight="1">
      <c r="B18" s="11"/>
      <c r="C18" s="12"/>
      <c r="D18" s="12"/>
      <c r="E18" s="12"/>
      <c r="F18" s="12"/>
      <c r="G18" s="13"/>
    </row>
    <row r="19" spans="2:7" s="10" customFormat="1" ht="24" customHeight="1">
      <c r="B19" s="11"/>
      <c r="C19" s="12"/>
      <c r="D19" s="12"/>
      <c r="E19" s="12"/>
      <c r="F19" s="12"/>
      <c r="G19" s="13"/>
    </row>
    <row r="20" spans="2:7" s="10" customFormat="1" ht="24" customHeight="1">
      <c r="B20" s="11"/>
      <c r="C20" s="12"/>
      <c r="D20" s="12"/>
      <c r="E20" s="12"/>
      <c r="F20" s="12"/>
      <c r="G20" s="13"/>
    </row>
    <row r="21" spans="2:7" s="10" customFormat="1" ht="24" customHeight="1">
      <c r="B21" s="29"/>
      <c r="C21" s="29"/>
      <c r="D21" s="29"/>
      <c r="E21" s="29"/>
      <c r="F21" s="29"/>
    </row>
    <row r="23" spans="2:7" s="1" customFormat="1" ht="24" customHeight="1"/>
    <row r="24" spans="2:7" ht="24" customHeight="1">
      <c r="C24" s="14" t="str">
        <f>CONCATENATE("FY ",FY-1)</f>
        <v>FY 2012</v>
      </c>
      <c r="D24" s="14" t="str">
        <f>CONCATENATE("FY ",FY)</f>
        <v>FY 2013</v>
      </c>
      <c r="E24" s="14" t="str">
        <f>CONCATENATE("FY ",FY)</f>
        <v>FY 2013</v>
      </c>
      <c r="F24" s="14" t="str">
        <f>CONCATENATE("FY ",FY)</f>
        <v>FY 2013</v>
      </c>
      <c r="G24" s="15" t="str">
        <f>CONCATENATE("FY ",FY)</f>
        <v>FY 2013</v>
      </c>
    </row>
    <row r="25" spans="2:7" ht="24" customHeight="1">
      <c r="B25" s="21" t="s">
        <v>8</v>
      </c>
      <c r="C25" s="18" t="s">
        <v>3</v>
      </c>
      <c r="D25" s="18" t="s">
        <v>4</v>
      </c>
      <c r="E25" s="18" t="s">
        <v>5</v>
      </c>
      <c r="F25" s="18" t="s">
        <v>10</v>
      </c>
      <c r="G25" s="19" t="s">
        <v>6</v>
      </c>
    </row>
    <row r="26" spans="2:7" ht="24" customHeight="1">
      <c r="B26" s="3" t="s">
        <v>15</v>
      </c>
      <c r="C26" s="4"/>
      <c r="D26" s="4"/>
      <c r="E26" s="4"/>
      <c r="F26" s="4">
        <f>ExpenseTable[[#This Row],[ACTUAL]]-ExpenseTable[[#This Row],[PROPOSED]]</f>
        <v>0</v>
      </c>
      <c r="G26" s="5">
        <f>ExpenseTable[[#This Row],[ACTUAL]]-ExpenseTable[[#This Row],[PRIOR YEAR]]</f>
        <v>0</v>
      </c>
    </row>
    <row r="27" spans="2:7" ht="24" customHeight="1">
      <c r="B27" s="3" t="s">
        <v>16</v>
      </c>
      <c r="C27" s="4"/>
      <c r="D27" s="4"/>
      <c r="E27" s="4"/>
      <c r="F27" s="4">
        <f>ExpenseTable[[#This Row],[ACTUAL]]-ExpenseTable[[#This Row],[PROPOSED]]</f>
        <v>0</v>
      </c>
      <c r="G27" s="5">
        <f>ExpenseTable[[#This Row],[ACTUAL]]-ExpenseTable[[#This Row],[PRIOR YEAR]]</f>
        <v>0</v>
      </c>
    </row>
    <row r="28" spans="2:7" ht="24" customHeight="1">
      <c r="B28" s="3" t="s">
        <v>17</v>
      </c>
      <c r="C28" s="4"/>
      <c r="D28" s="4"/>
      <c r="E28" s="4"/>
      <c r="F28" s="4">
        <f>ExpenseTable[[#This Row],[ACTUAL]]-ExpenseTable[[#This Row],[PROPOSED]]</f>
        <v>0</v>
      </c>
      <c r="G28" s="5">
        <f>ExpenseTable[[#This Row],[ACTUAL]]-ExpenseTable[[#This Row],[PRIOR YEAR]]</f>
        <v>0</v>
      </c>
    </row>
    <row r="29" spans="2:7" ht="24" customHeight="1">
      <c r="B29" s="3" t="s">
        <v>18</v>
      </c>
      <c r="C29" s="4"/>
      <c r="D29" s="4"/>
      <c r="E29" s="4"/>
      <c r="F29" s="4">
        <f>ExpenseTable[[#This Row],[ACTUAL]]-ExpenseTable[[#This Row],[PROPOSED]]</f>
        <v>0</v>
      </c>
      <c r="G29" s="5">
        <f>ExpenseTable[[#This Row],[ACTUAL]]-ExpenseTable[[#This Row],[PRIOR YEAR]]</f>
        <v>0</v>
      </c>
    </row>
    <row r="30" spans="2:7" ht="24" customHeight="1">
      <c r="B30" s="3" t="s">
        <v>19</v>
      </c>
      <c r="C30" s="4"/>
      <c r="D30" s="4"/>
      <c r="E30" s="4"/>
      <c r="F30" s="4">
        <f>ExpenseTable[[#This Row],[ACTUAL]]-ExpenseTable[[#This Row],[PROPOSED]]</f>
        <v>0</v>
      </c>
      <c r="G30" s="5">
        <f>ExpenseTable[[#This Row],[ACTUAL]]-ExpenseTable[[#This Row],[PRIOR YEAR]]</f>
        <v>0</v>
      </c>
    </row>
    <row r="31" spans="2:7" ht="24" customHeight="1">
      <c r="B31" s="3" t="s">
        <v>20</v>
      </c>
      <c r="C31" s="4"/>
      <c r="D31" s="4"/>
      <c r="E31" s="4"/>
      <c r="F31" s="4">
        <f>ExpenseTable[[#This Row],[ACTUAL]]-ExpenseTable[[#This Row],[PROPOSED]]</f>
        <v>0</v>
      </c>
      <c r="G31" s="5">
        <f>ExpenseTable[[#This Row],[ACTUAL]]-ExpenseTable[[#This Row],[PRIOR YEAR]]</f>
        <v>0</v>
      </c>
    </row>
    <row r="32" spans="2:7" ht="24" customHeight="1">
      <c r="B32" s="3" t="s">
        <v>21</v>
      </c>
      <c r="C32" s="4"/>
      <c r="D32" s="4"/>
      <c r="E32" s="4"/>
      <c r="F32" s="4">
        <f>ExpenseTable[[#This Row],[ACTUAL]]-ExpenseTable[[#This Row],[PROPOSED]]</f>
        <v>0</v>
      </c>
      <c r="G32" s="5">
        <f>ExpenseTable[[#This Row],[ACTUAL]]-ExpenseTable[[#This Row],[PRIOR YEAR]]</f>
        <v>0</v>
      </c>
    </row>
    <row r="33" spans="2:7" ht="24" customHeight="1">
      <c r="B33" s="3" t="s">
        <v>22</v>
      </c>
      <c r="C33" s="4"/>
      <c r="D33" s="4"/>
      <c r="E33" s="4"/>
      <c r="F33" s="4">
        <f>ExpenseTable[[#This Row],[ACTUAL]]-ExpenseTable[[#This Row],[PROPOSED]]</f>
        <v>0</v>
      </c>
      <c r="G33" s="5">
        <f>ExpenseTable[[#This Row],[ACTUAL]]-ExpenseTable[[#This Row],[PRIOR YEAR]]</f>
        <v>0</v>
      </c>
    </row>
    <row r="34" spans="2:7" ht="24" customHeight="1">
      <c r="B34" s="3" t="s">
        <v>23</v>
      </c>
      <c r="C34" s="4"/>
      <c r="D34" s="4"/>
      <c r="E34" s="4"/>
      <c r="F34" s="4">
        <f>ExpenseTable[[#This Row],[ACTUAL]]-ExpenseTable[[#This Row],[PROPOSED]]</f>
        <v>0</v>
      </c>
      <c r="G34" s="5">
        <f>ExpenseTable[[#This Row],[ACTUAL]]-ExpenseTable[[#This Row],[PRIOR YEAR]]</f>
        <v>0</v>
      </c>
    </row>
    <row r="35" spans="2:7" ht="24" customHeight="1">
      <c r="B35" s="3" t="s">
        <v>24</v>
      </c>
      <c r="C35" s="4"/>
      <c r="D35" s="4"/>
      <c r="E35" s="4">
        <v>1465</v>
      </c>
      <c r="F35" s="4">
        <f>ExpenseTable[[#This Row],[ACTUAL]]-ExpenseTable[[#This Row],[PROPOSED]]</f>
        <v>1465</v>
      </c>
      <c r="G35" s="5">
        <f>ExpenseTable[[#This Row],[ACTUAL]]-ExpenseTable[[#This Row],[PRIOR YEAR]]</f>
        <v>1465</v>
      </c>
    </row>
    <row r="36" spans="2:7" ht="24" customHeight="1">
      <c r="B36" s="3"/>
      <c r="C36" s="4"/>
      <c r="D36" s="4"/>
      <c r="E36" s="4"/>
      <c r="F36" s="4"/>
      <c r="G36" s="5"/>
    </row>
    <row r="37" spans="2:7" ht="24" customHeight="1">
      <c r="B37" s="3" t="s">
        <v>1</v>
      </c>
      <c r="C37" s="4"/>
      <c r="D37" s="4"/>
      <c r="E37" s="4"/>
      <c r="F37" s="4">
        <f>ExpenseTable[[#This Row],[ACTUAL]]-ExpenseTable[[#This Row],[PROPOSED]]</f>
        <v>0</v>
      </c>
      <c r="G37" s="5">
        <f>ExpenseTable[[#This Row],[ACTUAL]]-ExpenseTable[[#This Row],[PRIOR YEAR]]</f>
        <v>0</v>
      </c>
    </row>
    <row r="38" spans="2:7" s="1" customFormat="1" ht="24" customHeight="1">
      <c r="B38" s="3" t="s">
        <v>25</v>
      </c>
      <c r="C38" s="4"/>
      <c r="D38" s="4"/>
      <c r="E38" s="4"/>
      <c r="F38" s="4">
        <f>ExpenseTable[[#This Row],[ACTUAL]]-ExpenseTable[[#This Row],[PROPOSED]]</f>
        <v>0</v>
      </c>
      <c r="G38" s="5">
        <f>ExpenseTable[[#This Row],[ACTUAL]]-ExpenseTable[[#This Row],[PRIOR YEAR]]</f>
        <v>0</v>
      </c>
    </row>
    <row r="39" spans="2:7" ht="24" customHeight="1">
      <c r="B39" s="3" t="s">
        <v>26</v>
      </c>
      <c r="C39" s="4"/>
      <c r="D39" s="4"/>
      <c r="E39" s="4"/>
      <c r="F39" s="4">
        <f>ExpenseTable[[#This Row],[ACTUAL]]-ExpenseTable[[#This Row],[PROPOSED]]</f>
        <v>0</v>
      </c>
      <c r="G39" s="5">
        <f>ExpenseTable[[#This Row],[ACTUAL]]-ExpenseTable[[#This Row],[PRIOR YEAR]]</f>
        <v>0</v>
      </c>
    </row>
    <row r="40" spans="2:7" ht="24" customHeight="1">
      <c r="B40" s="25" t="s">
        <v>9</v>
      </c>
      <c r="C40" s="26">
        <f>SUBTOTAL(109,ExpenseTable[PRIOR YEAR])</f>
        <v>0</v>
      </c>
      <c r="D40" s="26">
        <f>SUBTOTAL(109,ExpenseTable[PROPOSED])</f>
        <v>0</v>
      </c>
      <c r="E40" s="26">
        <f>SUBTOTAL(109,ExpenseTable[ACTUAL])</f>
        <v>1465</v>
      </c>
      <c r="F40" s="26">
        <f>SUBTOTAL(109,ExpenseTable[VARIANCE])</f>
        <v>1465</v>
      </c>
      <c r="G40" s="27">
        <f>SUBTOTAL(109,ExpenseTable[+/- PRIOR YEAR])</f>
        <v>1465</v>
      </c>
    </row>
  </sheetData>
  <mergeCells count="3">
    <mergeCell ref="B21:F21"/>
    <mergeCell ref="B16:G16"/>
    <mergeCell ref="C2:G2"/>
  </mergeCells>
  <conditionalFormatting sqref="C26:G40 C11:G15">
    <cfRule type="expression" dxfId="24" priority="3">
      <formula>C11&lt;0</formula>
    </cfRule>
  </conditionalFormatting>
  <printOptions horizontalCentered="1"/>
  <pageMargins left="0.7" right="0.7" top="0.75" bottom="0.75" header="0.3" footer="0.3"/>
  <pageSetup scale="65" fitToHeight="0" orientation="portrait"/>
  <headerFooter differentFirst="1">
    <oddFooter>Page &amp;P of &amp;N</oddFooter>
  </headerFooter>
  <ignoredErrors>
    <ignoredError sqref="D9" formula="1"/>
  </ignoredErrors>
  <drawing r:id="rId1"/>
  <picture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14941E1-CF0D-4065-AC9A-99B666D728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Org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2013-07-30T16:40:59Z</dcterms:created>
  <dcterms:modified xsi:type="dcterms:W3CDTF">2013-09-07T04:26:18Z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TC029300459991</vt:lpwstr>
  </property>
</Properties>
</file>